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11610"/>
  </bookViews>
  <sheets>
    <sheet name="YTD" sheetId="1" r:id="rId1"/>
  </sheets>
  <calcPr calcId="171027"/>
</workbook>
</file>

<file path=xl/calcChain.xml><?xml version="1.0" encoding="utf-8"?>
<calcChain xmlns="http://schemas.openxmlformats.org/spreadsheetml/2006/main">
  <c r="F27" i="1"/>
  <c r="D11"/>
  <c r="D24"/>
  <c r="F30"/>
  <c r="F13"/>
  <c r="F32" s="1"/>
  <c r="D27"/>
  <c r="D20"/>
  <c r="D18"/>
  <c r="D30" s="1"/>
  <c r="D5"/>
  <c r="D13" s="1"/>
  <c r="D32" s="1"/>
  <c r="D21"/>
  <c r="D8"/>
  <c r="D6"/>
  <c r="D10"/>
  <c r="D23"/>
  <c r="D22"/>
  <c r="D7"/>
  <c r="D26"/>
  <c r="C13"/>
  <c r="C32" s="1"/>
  <c r="C30"/>
</calcChain>
</file>

<file path=xl/sharedStrings.xml><?xml version="1.0" encoding="utf-8"?>
<sst xmlns="http://schemas.openxmlformats.org/spreadsheetml/2006/main" count="28" uniqueCount="27">
  <si>
    <t>INCOME</t>
  </si>
  <si>
    <t>Sectionals (net)</t>
  </si>
  <si>
    <t>Sectionals at Clubs (StaC) net</t>
  </si>
  <si>
    <t>Annual Awards Brunch</t>
  </si>
  <si>
    <t>District 3 Disbursement</t>
  </si>
  <si>
    <t>Newplicate / Charity Swiss)</t>
  </si>
  <si>
    <t>Double Knockout</t>
  </si>
  <si>
    <t>Interest</t>
  </si>
  <si>
    <t xml:space="preserve">   TOTAL INCOME</t>
  </si>
  <si>
    <t>EXPENSES</t>
  </si>
  <si>
    <t>Declarer (went electronic in 2015)</t>
  </si>
  <si>
    <t>Charity TBD</t>
  </si>
  <si>
    <t>Newplicate / Charity Swiss</t>
  </si>
  <si>
    <t>Board Expenses</t>
  </si>
  <si>
    <t>Goodwill</t>
  </si>
  <si>
    <t>Marketing &amp; Membership</t>
  </si>
  <si>
    <t xml:space="preserve"> -Education</t>
  </si>
  <si>
    <t xml:space="preserve"> -Publicity</t>
  </si>
  <si>
    <t>Insurance</t>
  </si>
  <si>
    <t>Internet</t>
  </si>
  <si>
    <t xml:space="preserve">   TOTAL EXPENSES</t>
  </si>
  <si>
    <t>2016 Budget</t>
  </si>
  <si>
    <t xml:space="preserve"> YTD 2016 </t>
  </si>
  <si>
    <t xml:space="preserve">ACBL Membership </t>
  </si>
  <si>
    <t>NET</t>
  </si>
  <si>
    <t>Budget</t>
  </si>
  <si>
    <t>Accepted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</si>
</sst>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164" formatCode="_(* #,##0.00_);_(* \(#,##0.00\);_(* \-??_);_(@_)"/>
    <numFmt numFmtId="165" formatCode="&quot;$&quot;#,##0"/>
    <numFmt numFmtId="166" formatCode="m/d/yy;@"/>
    <numFmt numFmtId="167" formatCode="0.00_);\(0.00\)"/>
  </numFmts>
  <fonts count="14">
    <font>
      <sz val="10"/>
      <name val="Arial"/>
      <family val="2"/>
    </font>
    <font>
      <sz val="10"/>
      <name val="Mangal"/>
      <family val="2"/>
    </font>
    <font>
      <sz val="10"/>
      <name val="Arial"/>
      <family val="2"/>
      <charset val="1"/>
    </font>
    <font>
      <sz val="11"/>
      <color indexed="8"/>
      <name val="Arial"/>
      <family val="2"/>
      <charset val="1"/>
    </font>
    <font>
      <sz val="11"/>
      <color indexed="10"/>
      <name val="Arial"/>
      <family val="2"/>
      <charset val="1"/>
    </font>
    <font>
      <u val="singleAccounting"/>
      <sz val="11"/>
      <color indexed="8"/>
      <name val="Arial"/>
      <family val="2"/>
      <charset val="1"/>
    </font>
    <font>
      <u val="singleAccounting"/>
      <sz val="10"/>
      <name val="Arial"/>
      <family val="2"/>
      <charset val="1"/>
    </font>
    <font>
      <sz val="11"/>
      <name val="Arial"/>
      <family val="2"/>
      <charset val="1"/>
    </font>
    <font>
      <u val="singleAccounting"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38" fontId="0" fillId="0" borderId="0" xfId="0" applyNumberFormat="1"/>
    <xf numFmtId="38" fontId="3" fillId="0" borderId="0" xfId="0" applyNumberFormat="1" applyFont="1"/>
    <xf numFmtId="38" fontId="5" fillId="0" borderId="0" xfId="0" applyNumberFormat="1" applyFont="1"/>
    <xf numFmtId="38" fontId="6" fillId="0" borderId="0" xfId="0" applyNumberFormat="1" applyFont="1"/>
    <xf numFmtId="6" fontId="0" fillId="0" borderId="0" xfId="0" applyNumberFormat="1"/>
    <xf numFmtId="6" fontId="5" fillId="0" borderId="0" xfId="0" applyNumberFormat="1" applyFont="1"/>
    <xf numFmtId="6" fontId="6" fillId="0" borderId="0" xfId="0" applyNumberFormat="1" applyFont="1"/>
    <xf numFmtId="6" fontId="3" fillId="0" borderId="0" xfId="0" applyNumberFormat="1" applyFont="1"/>
    <xf numFmtId="41" fontId="0" fillId="0" borderId="0" xfId="0" applyNumberFormat="1"/>
    <xf numFmtId="41" fontId="8" fillId="0" borderId="0" xfId="0" applyNumberFormat="1" applyFont="1"/>
    <xf numFmtId="166" fontId="10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165" fontId="0" fillId="0" borderId="0" xfId="0" applyNumberFormat="1"/>
    <xf numFmtId="165" fontId="11" fillId="0" borderId="0" xfId="0" applyNumberFormat="1" applyFont="1"/>
    <xf numFmtId="5" fontId="0" fillId="0" borderId="0" xfId="0" applyNumberFormat="1"/>
    <xf numFmtId="167" fontId="0" fillId="0" borderId="0" xfId="0" applyNumberFormat="1"/>
    <xf numFmtId="1" fontId="0" fillId="0" borderId="0" xfId="0" applyNumberFormat="1"/>
    <xf numFmtId="37" fontId="0" fillId="0" borderId="0" xfId="0" applyNumberFormat="1"/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5" fontId="7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49" fontId="13" fillId="0" borderId="0" xfId="0" quotePrefix="1" applyNumberFormat="1" applyFont="1" applyAlignment="1">
      <alignment horizontal="center" wrapText="1"/>
    </xf>
    <xf numFmtId="37" fontId="8" fillId="0" borderId="0" xfId="0" applyNumberFormat="1" applyFont="1"/>
    <xf numFmtId="5" fontId="8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>
      <selection activeCell="F2" sqref="F2"/>
    </sheetView>
  </sheetViews>
  <sheetFormatPr defaultColWidth="11.5703125" defaultRowHeight="12.75"/>
  <cols>
    <col min="1" max="1" width="33.42578125" bestFit="1" customWidth="1"/>
    <col min="2" max="2" width="11.5703125" customWidth="1"/>
    <col min="3" max="3" width="12.5703125" bestFit="1" customWidth="1"/>
    <col min="4" max="4" width="11.42578125" bestFit="1" customWidth="1"/>
    <col min="5" max="5" width="10.28515625" bestFit="1" customWidth="1"/>
  </cols>
  <sheetData>
    <row r="1" spans="1:6">
      <c r="B1" s="32"/>
      <c r="C1" s="32"/>
      <c r="D1" s="33"/>
      <c r="F1" s="23" t="s">
        <v>26</v>
      </c>
    </row>
    <row r="2" spans="1:6" ht="14.25">
      <c r="C2" s="25"/>
      <c r="D2" s="25"/>
      <c r="E2" s="25"/>
      <c r="F2" s="26">
        <v>2017</v>
      </c>
    </row>
    <row r="3" spans="1:6" ht="14.25">
      <c r="A3" s="1" t="s">
        <v>0</v>
      </c>
      <c r="B3" s="1"/>
      <c r="C3" s="27" t="s">
        <v>21</v>
      </c>
      <c r="D3" s="28" t="s">
        <v>22</v>
      </c>
      <c r="E3" s="29"/>
      <c r="F3" s="26" t="s">
        <v>25</v>
      </c>
    </row>
    <row r="4" spans="1:6" ht="14.25">
      <c r="A4" s="1"/>
      <c r="B4" s="1"/>
      <c r="C4" s="1"/>
      <c r="D4" s="1"/>
      <c r="E4" s="1"/>
    </row>
    <row r="5" spans="1:6" ht="14.25">
      <c r="A5" s="1" t="s">
        <v>1</v>
      </c>
      <c r="B5" s="1"/>
      <c r="C5" s="24">
        <v>-2000</v>
      </c>
      <c r="D5" s="24">
        <f>704.17-160+611.23-(300.65+374.5+374.5+403.93)-(75*4)-75-350-180-212-212-1148.53</f>
        <v>-2775.71</v>
      </c>
      <c r="E5" s="8"/>
      <c r="F5" s="18">
        <v>-1200</v>
      </c>
    </row>
    <row r="6" spans="1:6" ht="14.25">
      <c r="A6" s="1" t="s">
        <v>2</v>
      </c>
      <c r="B6" s="1"/>
      <c r="C6" s="5">
        <v>2600</v>
      </c>
      <c r="D6" s="5">
        <f>1107.5+552.11+611.87+920-803</f>
        <v>2388.48</v>
      </c>
      <c r="E6" s="4"/>
      <c r="F6" s="21">
        <v>2400</v>
      </c>
    </row>
    <row r="7" spans="1:6" ht="14.25">
      <c r="A7" s="1" t="s">
        <v>23</v>
      </c>
      <c r="B7" s="1"/>
      <c r="C7" s="5">
        <v>11000</v>
      </c>
      <c r="D7" s="5">
        <f>2877.02+2659.1+2761.12+2835.12</f>
        <v>11132.36</v>
      </c>
      <c r="E7" s="4"/>
      <c r="F7" s="21">
        <v>11000</v>
      </c>
    </row>
    <row r="8" spans="1:6" ht="14.25">
      <c r="A8" s="1" t="s">
        <v>3</v>
      </c>
      <c r="B8" s="1"/>
      <c r="C8" s="5">
        <v>2700</v>
      </c>
      <c r="D8" s="5">
        <f>1710+484+331</f>
        <v>2525</v>
      </c>
      <c r="E8" s="4"/>
      <c r="F8" s="21">
        <v>2700</v>
      </c>
    </row>
    <row r="9" spans="1:6" ht="14.25">
      <c r="A9" s="1" t="s">
        <v>4</v>
      </c>
      <c r="B9" s="1"/>
      <c r="C9" s="5"/>
      <c r="E9" s="4"/>
      <c r="F9" s="21"/>
    </row>
    <row r="10" spans="1:6" ht="14.25">
      <c r="A10" s="1" t="s">
        <v>5</v>
      </c>
      <c r="B10" s="1"/>
      <c r="C10" s="5">
        <v>3200</v>
      </c>
      <c r="D10" s="5">
        <f>1563+1736</f>
        <v>3299</v>
      </c>
      <c r="E10" s="4"/>
      <c r="F10" s="21">
        <v>3300</v>
      </c>
    </row>
    <row r="11" spans="1:6" ht="14.25">
      <c r="A11" s="1" t="s">
        <v>6</v>
      </c>
      <c r="B11" s="1"/>
      <c r="C11" s="5">
        <v>240</v>
      </c>
      <c r="D11" s="5">
        <f>160-87.75</f>
        <v>72.25</v>
      </c>
      <c r="E11" s="4"/>
      <c r="F11" s="21">
        <v>200</v>
      </c>
    </row>
    <row r="12" spans="1:6" ht="16.5">
      <c r="A12" s="1" t="s">
        <v>7</v>
      </c>
      <c r="B12" s="1"/>
      <c r="C12" s="6">
        <v>40</v>
      </c>
      <c r="D12" s="6">
        <v>44</v>
      </c>
      <c r="E12" s="7"/>
      <c r="F12" s="30">
        <v>48</v>
      </c>
    </row>
    <row r="13" spans="1:6" ht="16.5">
      <c r="A13" s="1" t="s">
        <v>8</v>
      </c>
      <c r="B13" s="1"/>
      <c r="C13" s="9">
        <f>SUM(C5:C12)</f>
        <v>17780</v>
      </c>
      <c r="D13" s="9">
        <f>SUM(D5:D12)</f>
        <v>16685.38</v>
      </c>
      <c r="E13" s="10"/>
      <c r="F13" s="31">
        <f>SUM(F5:F12)</f>
        <v>18448</v>
      </c>
    </row>
    <row r="14" spans="1:6" ht="14.25">
      <c r="A14" s="1"/>
      <c r="B14" s="1"/>
      <c r="C14" s="5"/>
      <c r="D14" s="5"/>
      <c r="E14" s="4"/>
      <c r="F14" s="21"/>
    </row>
    <row r="15" spans="1:6" ht="14.25">
      <c r="A15" s="1" t="s">
        <v>9</v>
      </c>
      <c r="B15" s="1"/>
      <c r="C15" s="5"/>
      <c r="D15" s="5"/>
      <c r="E15" s="4"/>
      <c r="F15" s="21"/>
    </row>
    <row r="16" spans="1:6" ht="14.25">
      <c r="A16" s="1"/>
      <c r="B16" s="1"/>
      <c r="C16" s="5"/>
      <c r="D16" s="5"/>
      <c r="E16" s="4"/>
      <c r="F16" s="21"/>
    </row>
    <row r="17" spans="1:6" ht="14.25">
      <c r="A17" s="1" t="s">
        <v>10</v>
      </c>
      <c r="B17" s="1"/>
      <c r="C17" s="5"/>
      <c r="D17" s="5"/>
      <c r="E17" s="4"/>
      <c r="F17" s="21"/>
    </row>
    <row r="18" spans="1:6" ht="14.25">
      <c r="A18" s="1" t="s">
        <v>3</v>
      </c>
      <c r="B18" s="1"/>
      <c r="C18" s="5">
        <v>7700</v>
      </c>
      <c r="D18" s="5">
        <f>7273.31+256.5+331+53.5+276.68+290</f>
        <v>8480.9900000000016</v>
      </c>
      <c r="E18" s="21"/>
      <c r="F18" s="21">
        <v>8500</v>
      </c>
    </row>
    <row r="19" spans="1:6" ht="14.25">
      <c r="A19" s="1" t="s">
        <v>11</v>
      </c>
      <c r="B19" s="1"/>
      <c r="C19" s="5">
        <v>500</v>
      </c>
      <c r="D19" s="5">
        <v>500</v>
      </c>
      <c r="E19" s="21"/>
      <c r="F19" s="21">
        <v>500</v>
      </c>
    </row>
    <row r="20" spans="1:6" ht="14.25">
      <c r="A20" s="1" t="s">
        <v>12</v>
      </c>
      <c r="B20" s="1"/>
      <c r="C20" s="5">
        <v>2700</v>
      </c>
      <c r="D20" s="5">
        <f>2122+1271+584.63</f>
        <v>3977.63</v>
      </c>
      <c r="E20" s="21"/>
      <c r="F20" s="21">
        <v>3300</v>
      </c>
    </row>
    <row r="21" spans="1:6" ht="14.25">
      <c r="A21" s="1" t="s">
        <v>13</v>
      </c>
      <c r="B21" s="1"/>
      <c r="C21" s="5">
        <v>1500</v>
      </c>
      <c r="D21" s="5">
        <f>101.02+500+638+500+18.5+29.76+18</f>
        <v>1805.28</v>
      </c>
      <c r="E21" s="21"/>
      <c r="F21" s="21">
        <v>1800</v>
      </c>
    </row>
    <row r="22" spans="1:6" ht="14.25">
      <c r="A22" s="1" t="s">
        <v>14</v>
      </c>
      <c r="B22" s="1"/>
      <c r="C22" s="5">
        <v>200</v>
      </c>
      <c r="D22" s="5">
        <f>83.11</f>
        <v>83.11</v>
      </c>
      <c r="E22" s="21"/>
      <c r="F22" s="21">
        <v>200</v>
      </c>
    </row>
    <row r="23" spans="1:6" ht="14.25">
      <c r="A23" s="1" t="s">
        <v>15</v>
      </c>
      <c r="B23" s="1"/>
      <c r="C23" s="5">
        <v>200</v>
      </c>
      <c r="D23" s="5">
        <f>37.6+58.46+47+8.83+41.79+75</f>
        <v>268.68</v>
      </c>
      <c r="E23" s="21"/>
      <c r="F23" s="21">
        <v>270</v>
      </c>
    </row>
    <row r="24" spans="1:6" ht="14.25">
      <c r="A24" s="1" t="s">
        <v>16</v>
      </c>
      <c r="B24" s="1"/>
      <c r="C24" s="5">
        <v>2000</v>
      </c>
      <c r="D24" s="5">
        <f>963.96+485.5+130</f>
        <v>1579.46</v>
      </c>
      <c r="E24" s="21"/>
      <c r="F24" s="21">
        <v>2000</v>
      </c>
    </row>
    <row r="25" spans="1:6" ht="14.25">
      <c r="A25" s="1" t="s">
        <v>17</v>
      </c>
      <c r="B25" s="1"/>
      <c r="C25" s="5">
        <v>0</v>
      </c>
      <c r="D25" s="5"/>
      <c r="E25" s="21"/>
      <c r="F25" s="21">
        <v>0</v>
      </c>
    </row>
    <row r="26" spans="1:6" ht="14.25">
      <c r="A26" s="1" t="s">
        <v>18</v>
      </c>
      <c r="B26" s="1"/>
      <c r="C26" s="5">
        <v>1000</v>
      </c>
      <c r="D26" s="5">
        <f>960+327</f>
        <v>1287</v>
      </c>
      <c r="E26" s="21"/>
      <c r="F26" s="21">
        <v>1500</v>
      </c>
    </row>
    <row r="27" spans="1:6" ht="16.5">
      <c r="A27" s="1" t="s">
        <v>19</v>
      </c>
      <c r="B27" s="1"/>
      <c r="C27" s="6">
        <v>110</v>
      </c>
      <c r="D27" s="6">
        <f>(15*8)+8.8+107+34.34+107</f>
        <v>377.14</v>
      </c>
      <c r="E27" s="21"/>
      <c r="F27" s="30">
        <f>(15*12)+107+33</f>
        <v>320</v>
      </c>
    </row>
    <row r="28" spans="1:6" ht="14.25">
      <c r="A28" s="1"/>
      <c r="B28" s="1"/>
      <c r="C28" s="5"/>
      <c r="D28" s="5"/>
      <c r="E28" s="4"/>
      <c r="F28" s="21"/>
    </row>
    <row r="29" spans="1:6" ht="14.25">
      <c r="A29" s="1"/>
      <c r="B29" s="1"/>
      <c r="C29" s="5"/>
      <c r="D29" s="5"/>
      <c r="E29" s="4"/>
      <c r="F29" s="21"/>
    </row>
    <row r="30" spans="1:6" ht="16.5">
      <c r="A30" s="1" t="s">
        <v>20</v>
      </c>
      <c r="B30" s="1"/>
      <c r="C30" s="9">
        <f>SUM(C17:C29)</f>
        <v>15910</v>
      </c>
      <c r="D30" s="9">
        <f>SUM(D17:D29)</f>
        <v>18359.290000000005</v>
      </c>
      <c r="E30" s="10"/>
      <c r="F30" s="31">
        <f>SUM(F17:F29)</f>
        <v>18390</v>
      </c>
    </row>
    <row r="31" spans="1:6" ht="16.5">
      <c r="A31" s="1"/>
      <c r="B31" s="1"/>
      <c r="C31" s="9"/>
      <c r="D31" s="9"/>
      <c r="E31" s="10"/>
      <c r="F31" s="18"/>
    </row>
    <row r="32" spans="1:6" ht="14.25">
      <c r="A32" s="1" t="s">
        <v>24</v>
      </c>
      <c r="B32" s="1"/>
      <c r="C32" s="11">
        <f>C13-C30</f>
        <v>1870</v>
      </c>
      <c r="D32" s="24">
        <f>D13-D30</f>
        <v>-1673.9100000000035</v>
      </c>
      <c r="E32" s="8"/>
      <c r="F32" s="24">
        <f>F13-F30</f>
        <v>58</v>
      </c>
    </row>
    <row r="33" spans="1:5" ht="13.15" customHeight="1">
      <c r="A33" s="1"/>
      <c r="B33" s="1"/>
      <c r="C33" s="1"/>
      <c r="D33" s="3"/>
      <c r="E33" s="2"/>
    </row>
    <row r="34" spans="1:5" hidden="1">
      <c r="C34" s="12"/>
      <c r="D34" s="12"/>
    </row>
    <row r="35" spans="1:5" ht="14.25">
      <c r="A35" s="1"/>
      <c r="C35" s="12"/>
      <c r="D35" s="12"/>
    </row>
    <row r="36" spans="1:5" ht="16.5">
      <c r="A36" s="1"/>
      <c r="C36" s="12"/>
      <c r="D36" s="13"/>
    </row>
    <row r="37" spans="1:5" ht="14.25">
      <c r="A37" s="1"/>
      <c r="C37" s="14"/>
      <c r="D37" s="14"/>
      <c r="E37" s="15"/>
    </row>
    <row r="38" spans="1:5" ht="14.25">
      <c r="A38" s="1"/>
      <c r="C38" s="17"/>
      <c r="D38" s="17"/>
      <c r="E38" s="16"/>
    </row>
    <row r="39" spans="1:5">
      <c r="C39" s="16"/>
      <c r="D39" s="16"/>
      <c r="E39" s="16"/>
    </row>
    <row r="40" spans="1:5">
      <c r="C40" s="16"/>
      <c r="D40" s="16"/>
      <c r="E40" s="18"/>
    </row>
    <row r="41" spans="1:5">
      <c r="E41" s="19"/>
    </row>
    <row r="42" spans="1:5">
      <c r="A42" s="22"/>
      <c r="E42" s="21"/>
    </row>
    <row r="43" spans="1:5">
      <c r="A43" s="22"/>
      <c r="E43" s="21"/>
    </row>
    <row r="44" spans="1:5">
      <c r="A44" s="22"/>
      <c r="E44" s="21"/>
    </row>
    <row r="45" spans="1:5">
      <c r="E45" s="21"/>
    </row>
    <row r="46" spans="1:5">
      <c r="E46" s="21"/>
    </row>
    <row r="47" spans="1:5">
      <c r="E47" s="21"/>
    </row>
    <row r="48" spans="1:5">
      <c r="E48" s="21"/>
    </row>
    <row r="49" spans="5:5">
      <c r="E49" s="21"/>
    </row>
    <row r="50" spans="5:5">
      <c r="E50" s="21"/>
    </row>
    <row r="51" spans="5:5">
      <c r="E51" s="21"/>
    </row>
    <row r="52" spans="5:5">
      <c r="E52" s="21"/>
    </row>
    <row r="53" spans="5:5">
      <c r="E53" s="20"/>
    </row>
  </sheetData>
  <sheetProtection algorithmName="SHA-512" hashValue="w9jyE1K+Kah9tDHIROh+FcK83HdnaNpyGPZuinEHCqjHnrGxO6NDfNL2v4UfyexaW/VHACC2wG3So0X1FLIxlA==" saltValue="vW9qJAt1IUcQhqixyKAKsw==" spinCount="100000" sheet="1" objects="1" scenarios="1" selectLockedCells="1" selectUnlockedCells="1"/>
  <mergeCells count="1">
    <mergeCell ref="B1:D1"/>
  </mergeCells>
  <phoneticPr fontId="0" type="noConversion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</cp:lastModifiedBy>
  <cp:lastPrinted>2017-02-17T14:17:12Z</cp:lastPrinted>
  <dcterms:created xsi:type="dcterms:W3CDTF">2016-06-03T00:33:32Z</dcterms:created>
  <dcterms:modified xsi:type="dcterms:W3CDTF">2017-05-01T01:23:51Z</dcterms:modified>
</cp:coreProperties>
</file>